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Plano de execução" sheetId="1" r:id="rId1"/>
    <sheet name="Prestação de Contas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D13" i="3"/>
  <c r="C13"/>
  <c r="C29" i="2"/>
  <c r="C27"/>
  <c r="C12"/>
  <c r="C18"/>
  <c r="B35" i="3"/>
  <c r="B26"/>
  <c r="B38"/>
  <c r="C12"/>
  <c r="B12"/>
  <c r="D11"/>
  <c r="D10"/>
  <c r="D9"/>
  <c r="C9"/>
  <c r="D8"/>
  <c r="D12"/>
</calcChain>
</file>

<file path=xl/sharedStrings.xml><?xml version="1.0" encoding="utf-8"?>
<sst xmlns="http://schemas.openxmlformats.org/spreadsheetml/2006/main" count="223" uniqueCount="126">
  <si>
    <t>Atividade/Sub-Atividade</t>
  </si>
  <si>
    <t>Produtos a serem alcançados</t>
  </si>
  <si>
    <t>Resultados até junho/2011</t>
  </si>
  <si>
    <t>Análise das soluções disponíveis (Rede Catir, e-BID, e-Cafeteria)</t>
  </si>
  <si>
    <t xml:space="preserve">Ações </t>
  </si>
  <si>
    <t>Definição de instalação de modelo e insfraestrutura própria</t>
  </si>
  <si>
    <t>Capacitar no uso da Rede CATIR em grupos de Estados (Salas técnicas da ESAF – PNAFM)</t>
  </si>
  <si>
    <t xml:space="preserve">Incluir documentos nos locais adequados </t>
  </si>
  <si>
    <t>54 servidores capacitados</t>
  </si>
  <si>
    <t>Definir local e data</t>
  </si>
  <si>
    <t>Definir o tema do Seminário</t>
  </si>
  <si>
    <t>Contratar empresa de eventos</t>
  </si>
  <si>
    <t>1 seminário internacional realizado</t>
  </si>
  <si>
    <t>1 infraestrutura de rede disponível</t>
  </si>
  <si>
    <t>Participação eventos da Rede</t>
  </si>
  <si>
    <t>1 participação na reunião anual da rede</t>
  </si>
  <si>
    <t>I. Monitoramento e Avaliação dos Resultados das Operações de Financiamentos Externos</t>
  </si>
  <si>
    <t>Atualizar tabela produtos x estados</t>
  </si>
  <si>
    <t>Priorizar produtos a serem tratados em 2011</t>
  </si>
  <si>
    <t xml:space="preserve">Contratar consultorias de apoio aos trabalhos do ARP, na elaboração dos relatórios abordando, no mínimo, os seguintes tópicos: (1) Descrição das características do produto ou serviço; (2) No caso de sistemas de informações as funcionalidades ou requisitos de negócio mínimos ou obrigatórios e as funcionalidades desejadas ou suplementares; (3) No caso de equipamentos a descrição técnica; (4) No caso de serviços e obras a descrição das atividades que devem ser tratadas. </t>
  </si>
  <si>
    <t>Documentos complementares ou anexos ao relatório, se disponíveis e aplicáveis ao assunto:</t>
  </si>
  <si>
    <t>• Termos de referência (TDR)</t>
  </si>
  <si>
    <t>• Editais de licitação</t>
  </si>
  <si>
    <t>• Pareceres jurídicos</t>
  </si>
  <si>
    <t>• Relatórios de avaliação técnicas de licitações</t>
  </si>
  <si>
    <t>• Depoimentos de experiências já realizadas por outros estados</t>
  </si>
  <si>
    <t xml:space="preserve">• Relatórios de evolução de trabalho realizados. </t>
  </si>
  <si>
    <t>• Recomendação de uma lista mínima de fornecedores</t>
  </si>
  <si>
    <t>• Pontos de atenção identificados pelo GT-COGEF ou GTEMA</t>
  </si>
  <si>
    <t>6 produtos selecionados e estruturados</t>
  </si>
  <si>
    <t>Elaborar e aplicar questionário de levantamento da situação dos Estados;</t>
  </si>
  <si>
    <t>Elaborar diagnóstico sobre os sistemas que estão em execução;</t>
  </si>
  <si>
    <t>Definição dos requisitos mínimos necessários ao aplicativo para atender às normas do BID;</t>
  </si>
  <si>
    <t>Elaboração de Termo de Referência para a contratação do sistema;</t>
  </si>
  <si>
    <t>Apoio aos Estados na relação com os fornecedores durante a implantação do sistema.</t>
  </si>
  <si>
    <t>1 especificação recomendada</t>
  </si>
  <si>
    <t>Consolidação da metodologia</t>
  </si>
  <si>
    <t>Identificação de outras bases de dados</t>
  </si>
  <si>
    <t>Consolidação e a análise das informações em âmbito nacional e em cada Estado</t>
  </si>
  <si>
    <t>1 metodologia implantada</t>
  </si>
  <si>
    <t xml:space="preserve">Construir a Matriz de indicadores consolidada </t>
  </si>
  <si>
    <t xml:space="preserve">Selecionar um conjunto de indicadores comuns a todos os Estados, representativo do PROFISCO </t>
  </si>
  <si>
    <t>Homologação dos Indicadores pela plenária da COGEF</t>
  </si>
  <si>
    <t>Sistematizar , consolidar, analisar e disponibilizar as informações dos relatórios semestrais de progresso</t>
  </si>
  <si>
    <t>Homologar modelo de documento de consolidação das informações, proposto pelo consultor, em plenária da COGEF</t>
  </si>
  <si>
    <t>Elaborar relatórios gerenciais conforme demanda do beneficiário (SEMF)</t>
  </si>
  <si>
    <t>Tramitar processos de aquisições e contratações no interesse da cooperação técnica</t>
  </si>
  <si>
    <t>Apoio na preparação de eventos de interesse da COGEF</t>
  </si>
  <si>
    <t>Preparação de documentos para registro das movimentações financeiras nos sistemas do Banco</t>
  </si>
  <si>
    <t>Estruturação das reuniões da COGEF</t>
  </si>
  <si>
    <t>Participação nas reuniões</t>
  </si>
  <si>
    <t>Atas das reuniões</t>
  </si>
  <si>
    <t>Planejamento e monitoramento das ações da COGEF</t>
  </si>
  <si>
    <t>Tramitação dos processos de aquisições, contratações e finanças no âmbito do executor da CT</t>
  </si>
  <si>
    <t>4 reuniões realizadas em 12 meses</t>
  </si>
  <si>
    <t>III. Internalização e institucionalização da GpR no âmbito das administrações estaduais</t>
  </si>
  <si>
    <t>Definir modelo de trilhas próprio do PROFISCO, para articulação como GDFAZ (PRODEV financia a formatação, e cada projeto paga sua execução).</t>
  </si>
  <si>
    <t>Elaborar Plano Integrado de Capacitação BID (aplicado em SP)</t>
  </si>
  <si>
    <t>Identificar se UF têm conteúdos prontos em EAD Moodle para disponibilizar para outras UF.</t>
  </si>
  <si>
    <t>Identificar necessidades comuns, que sejam passíveis de conversão para EAD.</t>
  </si>
  <si>
    <t>Consultoria para conversão em conteúdo EAD síncrono e/ou assíncrono ?</t>
  </si>
  <si>
    <t>Formação de instrutores nas UF e disponibilização dos conteúdos às UF para que ofereçam em suas Escolas Fazendárias</t>
  </si>
  <si>
    <t>Formatação de Programas próprios, com competências necessárias à atuação em Gestão Fiscal/Fazendária</t>
  </si>
  <si>
    <t>Definição de estrutura e conteúdo</t>
  </si>
  <si>
    <t>Capacitação operacional em gestão para resultados : (1) Ajustar e operacionalizar a capacitação do PRODEV (feita na ESAF) ou (2) Adaptar o curso de gestão por resultados de KNL</t>
  </si>
  <si>
    <t>60 técnicos e 45 gestores estratégicos capacitados</t>
  </si>
  <si>
    <t>IV Rede de Monitoramento e Avaliação dos Estados Brasileiros</t>
  </si>
  <si>
    <t>II. Monitoramento e Avaliação dos Resultados do PROFISCO</t>
  </si>
  <si>
    <t>1 matriz de indicadores do PROFISCO aprovada</t>
  </si>
  <si>
    <t>REALIZADO ATÉ 20%</t>
  </si>
  <si>
    <t>EM ANDAMENTO (21% A 99%)</t>
  </si>
  <si>
    <t>100 % REALIZADO</t>
  </si>
  <si>
    <t>LEGENDA</t>
  </si>
  <si>
    <t>1.1 Produtos prioritários selecionados pelo ARP atualizados e desenvolvidos (168.000)</t>
  </si>
  <si>
    <t xml:space="preserve">EM ANDAMENTO </t>
  </si>
  <si>
    <t>CATEGORIAS DE INVESTIMENTO</t>
  </si>
  <si>
    <t>ORIGINAL</t>
  </si>
  <si>
    <t>DESEMB.</t>
  </si>
  <si>
    <t>SALDO US$</t>
  </si>
  <si>
    <t>1.Gestão de Programas e projetos no âmbito estadual</t>
  </si>
  <si>
    <t>2.Monitoramento e avaliação de resultados do PROFISCO</t>
  </si>
  <si>
    <t>3.Internalização e institucionalização da GpR no âmbito das administrações estaduais</t>
  </si>
  <si>
    <t>4.Rede de monitoramento e avaliação dos estados brasileiros</t>
  </si>
  <si>
    <t>TOTAL</t>
  </si>
  <si>
    <t>1º Seminário Internacional</t>
  </si>
  <si>
    <t xml:space="preserve">DESCRIÇÃO </t>
  </si>
  <si>
    <t>VALOR US$</t>
  </si>
  <si>
    <t>DIÁRIAS</t>
  </si>
  <si>
    <t>HOSPEDAGEM</t>
  </si>
  <si>
    <t>PASSAGENS</t>
  </si>
  <si>
    <t>SEGURO DE VIAGEM</t>
  </si>
  <si>
    <t>COFFEE BREAK / BRUNCH E COQUETEL</t>
  </si>
  <si>
    <t>TRADUÇÃO DE DOCUMENTOS</t>
  </si>
  <si>
    <t>INTÉRPRETES</t>
  </si>
  <si>
    <t>11º Reunião da COGEF</t>
  </si>
  <si>
    <t>LOCAÇÃO DE ÔNIBUS</t>
  </si>
  <si>
    <t>DESLOCAMENTO DE CONSULTORA (LUCIANA)</t>
  </si>
  <si>
    <t>COFFEE BREAK DOS PARTICIPANTES</t>
  </si>
  <si>
    <t>ALMOÇO DOS PARTICIPANTES</t>
  </si>
  <si>
    <t>CONSULTORA JR. 40/120 DIAS</t>
  </si>
  <si>
    <t>PLANO DE EXECUÇÃO DA CT PRODEV-COGEF(ATN/OC-11989-BR)</t>
  </si>
  <si>
    <t>CONSULTORA JR. 40/120 DIAS (Daniela)</t>
  </si>
  <si>
    <t>DESLOCAMENTO DE CONS. (Luciana)</t>
  </si>
  <si>
    <t>Monitoramento do PRODEV</t>
  </si>
  <si>
    <t>Subtotal</t>
  </si>
  <si>
    <t>DESCRIÇÃO</t>
  </si>
  <si>
    <t>VALOR</t>
  </si>
  <si>
    <t>PRESTAÇÃO DE CONTAS
PRODEV-COGEF</t>
  </si>
  <si>
    <t>1.2 Sistemas de gestão de projetos dos estados acompanhado e avaliado (42.000)</t>
  </si>
  <si>
    <t>Ações / Valor R$</t>
  </si>
  <si>
    <t>2.1 Metodologia de avaliação do PROFISCO analisada e aprovada(42.000)</t>
  </si>
  <si>
    <t>2.2 Matriz de indicadores do PROFISCO consolidada (21.000)</t>
  </si>
  <si>
    <t>2.3 Informações definidas e relatórios gerenciais elaborados, conforme demanda do beneficiário (Relatórios Semestrais de Progresso e outros relatórios gerenciais) (44.750)</t>
  </si>
  <si>
    <t>2.4 Estruturação e participação de representantes do órgãos do governo federal (SE/MF, RFB, ESAF, STN) e dos estados nas reuniões da COGEF (239.900)</t>
  </si>
  <si>
    <t>3.1 Demandas de capacitação do PROFISCO mapeadas e estruturadas (trilhas próprio do PROFISCO) (21.000)</t>
  </si>
  <si>
    <t>3.2 Programa de especialização em gestão fiscal, com foco em resultados, estruturado (21.000)</t>
  </si>
  <si>
    <t>3.3 Programa de capacitação em Gestão para Resultados, para executores do PROFISCO e gestores da área fiscal, desenvolvido e implantado (458.656)</t>
  </si>
  <si>
    <t>4.1 Rede COGEF estruturada com apoio de novas tecnologias (206.440)</t>
  </si>
  <si>
    <t>4.2 Documentação da Rede COGEF reestruturada e disponibilizada (16.200)</t>
  </si>
  <si>
    <t>I Seminário de Gestão Fiscal</t>
  </si>
  <si>
    <t>4.3 I Seminário Internacional  COGEF/PRODEV realizado (217.230)</t>
  </si>
  <si>
    <t>4.4 II  Seminário Internacional  COGEF/PRODEV realizado (368.000)</t>
  </si>
  <si>
    <t>4.5 Rede COGEF integra à Rede de Monitoramento e Avaliação da América Latina e do Caribe com seus membros participando de eventos internacionais (3.825)</t>
  </si>
  <si>
    <t>100% REALIZADO</t>
  </si>
  <si>
    <t>A REALIZAR</t>
  </si>
  <si>
    <t>2 relatórios semestrais de progresso consolidados (VER ACORDO NA AJUDA MEMÓRIA DA REUNIÃO COGEF-SEMF DE MAIO DE 2011)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</si>
</sst>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mbria"/>
      <family val="1"/>
    </font>
    <font>
      <b/>
      <sz val="14"/>
      <name val="Calibri"/>
      <family val="2"/>
    </font>
    <font>
      <b/>
      <sz val="12"/>
      <name val="Calibri"/>
      <family val="2"/>
    </font>
    <font>
      <sz val="10"/>
      <color indexed="8"/>
      <name val="Cambria"/>
      <family val="1"/>
    </font>
    <font>
      <b/>
      <sz val="10"/>
      <color indexed="8"/>
      <name val="Times New Roman"/>
      <family val="1"/>
    </font>
    <font>
      <sz val="10"/>
      <name val="Calibri"/>
      <family val="2"/>
    </font>
    <font>
      <b/>
      <sz val="10"/>
      <color indexed="8"/>
      <name val="Tahoma"/>
      <family val="2"/>
    </font>
    <font>
      <sz val="10"/>
      <name val="Cambria"/>
      <family val="1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Cambria"/>
      <family val="1"/>
    </font>
    <font>
      <sz val="11"/>
      <color indexed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Border="1"/>
    <xf numFmtId="0" fontId="5" fillId="8" borderId="4" xfId="0" applyFont="1" applyFill="1" applyBorder="1" applyAlignment="1">
      <alignment horizontal="center" vertical="top"/>
    </xf>
    <xf numFmtId="0" fontId="0" fillId="7" borderId="0" xfId="0" applyFill="1" applyBorder="1" applyAlignment="1">
      <alignment horizontal="center"/>
    </xf>
    <xf numFmtId="43" fontId="7" fillId="7" borderId="0" xfId="0" applyNumberFormat="1" applyFont="1" applyFill="1" applyBorder="1" applyAlignment="1">
      <alignment horizontal="center"/>
    </xf>
    <xf numFmtId="0" fontId="8" fillId="0" borderId="4" xfId="0" applyFont="1" applyBorder="1" applyAlignment="1">
      <alignment vertical="top"/>
    </xf>
    <xf numFmtId="4" fontId="8" fillId="0" borderId="4" xfId="0" applyNumberFormat="1" applyFont="1" applyBorder="1" applyAlignment="1">
      <alignment horizontal="right" vertical="top"/>
    </xf>
    <xf numFmtId="4" fontId="8" fillId="0" borderId="4" xfId="0" applyNumberFormat="1" applyFont="1" applyBorder="1" applyAlignment="1"/>
    <xf numFmtId="0" fontId="0" fillId="7" borderId="0" xfId="0" applyFill="1" applyBorder="1" applyAlignment="1"/>
    <xf numFmtId="43" fontId="3" fillId="7" borderId="0" xfId="2" applyFont="1" applyFill="1" applyBorder="1" applyAlignment="1">
      <alignment horizontal="center"/>
    </xf>
    <xf numFmtId="0" fontId="5" fillId="0" borderId="4" xfId="0" applyFont="1" applyFill="1" applyBorder="1" applyAlignment="1">
      <alignment vertical="top"/>
    </xf>
    <xf numFmtId="4" fontId="5" fillId="0" borderId="4" xfId="0" applyNumberFormat="1" applyFont="1" applyBorder="1"/>
    <xf numFmtId="4" fontId="0" fillId="7" borderId="0" xfId="0" applyNumberFormat="1" applyFill="1" applyBorder="1"/>
    <xf numFmtId="0" fontId="5" fillId="8" borderId="4" xfId="0" applyFont="1" applyFill="1" applyBorder="1" applyAlignment="1">
      <alignment horizontal="center"/>
    </xf>
    <xf numFmtId="0" fontId="8" fillId="0" borderId="4" xfId="0" applyFont="1" applyBorder="1"/>
    <xf numFmtId="43" fontId="8" fillId="0" borderId="4" xfId="2" applyFont="1" applyBorder="1" applyAlignment="1">
      <alignment horizontal="right"/>
    </xf>
    <xf numFmtId="0" fontId="12" fillId="0" borderId="4" xfId="0" applyFont="1" applyFill="1" applyBorder="1" applyAlignment="1">
      <alignment vertical="top" wrapText="1"/>
    </xf>
    <xf numFmtId="43" fontId="12" fillId="0" borderId="4" xfId="2" applyFont="1" applyFill="1" applyBorder="1" applyAlignment="1">
      <alignment horizontal="right" vertical="top" wrapText="1"/>
    </xf>
    <xf numFmtId="43" fontId="8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5" fillId="0" borderId="4" xfId="0" applyFont="1" applyBorder="1"/>
    <xf numFmtId="43" fontId="5" fillId="0" borderId="4" xfId="0" applyNumberFormat="1" applyFont="1" applyBorder="1" applyAlignment="1">
      <alignment horizontal="right"/>
    </xf>
    <xf numFmtId="0" fontId="0" fillId="0" borderId="4" xfId="0" applyBorder="1"/>
    <xf numFmtId="43" fontId="0" fillId="0" borderId="4" xfId="2" applyFont="1" applyBorder="1"/>
    <xf numFmtId="43" fontId="0" fillId="0" borderId="4" xfId="0" applyNumberFormat="1" applyBorder="1"/>
    <xf numFmtId="43" fontId="0" fillId="0" borderId="0" xfId="0" applyNumberFormat="1"/>
    <xf numFmtId="43" fontId="11" fillId="0" borderId="0" xfId="0" applyNumberFormat="1" applyFont="1"/>
    <xf numFmtId="0" fontId="4" fillId="0" borderId="0" xfId="0" applyFont="1" applyBorder="1" applyAlignment="1"/>
    <xf numFmtId="0" fontId="0" fillId="0" borderId="0" xfId="0" applyAlignment="1"/>
    <xf numFmtId="0" fontId="1" fillId="0" borderId="4" xfId="0" applyFont="1" applyBorder="1"/>
    <xf numFmtId="43" fontId="1" fillId="0" borderId="4" xfId="0" applyNumberFormat="1" applyFont="1" applyBorder="1"/>
    <xf numFmtId="0" fontId="0" fillId="0" borderId="4" xfId="0" applyFont="1" applyBorder="1"/>
    <xf numFmtId="0" fontId="0" fillId="0" borderId="4" xfId="0" applyFont="1" applyFill="1" applyBorder="1"/>
    <xf numFmtId="0" fontId="14" fillId="0" borderId="4" xfId="0" applyFont="1" applyBorder="1"/>
    <xf numFmtId="43" fontId="14" fillId="0" borderId="4" xfId="2" applyFont="1" applyBorder="1" applyAlignment="1">
      <alignment horizontal="right"/>
    </xf>
    <xf numFmtId="0" fontId="10" fillId="0" borderId="4" xfId="0" applyFont="1" applyFill="1" applyBorder="1" applyAlignment="1">
      <alignment vertical="top" wrapText="1"/>
    </xf>
    <xf numFmtId="43" fontId="10" fillId="0" borderId="4" xfId="2" applyFont="1" applyFill="1" applyBorder="1" applyAlignment="1">
      <alignment horizontal="right" vertical="top" wrapText="1"/>
    </xf>
    <xf numFmtId="43" fontId="14" fillId="0" borderId="4" xfId="0" applyNumberFormat="1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43" fontId="1" fillId="0" borderId="7" xfId="0" applyNumberFormat="1" applyFont="1" applyBorder="1"/>
    <xf numFmtId="43" fontId="13" fillId="0" borderId="6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9" fontId="15" fillId="0" borderId="4" xfId="0" applyNumberFormat="1" applyFont="1" applyBorder="1"/>
    <xf numFmtId="9" fontId="15" fillId="0" borderId="4" xfId="1" applyFont="1" applyBorder="1"/>
    <xf numFmtId="9" fontId="16" fillId="0" borderId="4" xfId="1" applyFont="1" applyFill="1" applyBorder="1" applyAlignment="1"/>
    <xf numFmtId="0" fontId="0" fillId="0" borderId="4" xfId="0" applyBorder="1" applyAlignment="1">
      <alignment vertical="center" wrapText="1"/>
    </xf>
    <xf numFmtId="0" fontId="0" fillId="7" borderId="3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" fillId="6" borderId="25" xfId="0" applyFont="1" applyFill="1" applyBorder="1" applyAlignment="1">
      <alignment horizontal="center" vertical="top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0" fillId="7" borderId="17" xfId="0" applyFill="1" applyBorder="1" applyAlignment="1">
      <alignment horizontal="left" vertical="center" wrapText="1"/>
    </xf>
    <xf numFmtId="0" fontId="0" fillId="7" borderId="19" xfId="0" applyFill="1" applyBorder="1" applyAlignment="1">
      <alignment horizontal="left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left" vertical="center" wrapText="1"/>
    </xf>
    <xf numFmtId="0" fontId="0" fillId="7" borderId="16" xfId="0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3" fillId="0" borderId="11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0" fillId="7" borderId="0" xfId="0" applyFont="1" applyFill="1" applyBorder="1" applyAlignment="1">
      <alignment horizontal="left" vertical="top" wrapText="1"/>
    </xf>
    <xf numFmtId="0" fontId="6" fillId="7" borderId="0" xfId="0" applyFont="1" applyFill="1" applyBorder="1" applyAlignment="1">
      <alignment horizontal="center" vertical="top" wrapText="1"/>
    </xf>
    <xf numFmtId="0" fontId="9" fillId="7" borderId="0" xfId="0" applyFont="1" applyFill="1" applyBorder="1" applyAlignment="1">
      <alignment horizontal="left"/>
    </xf>
    <xf numFmtId="0" fontId="11" fillId="8" borderId="11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76200</xdr:rowOff>
    </xdr:from>
    <xdr:to>
      <xdr:col>3</xdr:col>
      <xdr:colOff>1952625</xdr:colOff>
      <xdr:row>4</xdr:row>
      <xdr:rowOff>85725</xdr:rowOff>
    </xdr:to>
    <xdr:pic>
      <xdr:nvPicPr>
        <xdr:cNvPr id="1025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72175" y="266700"/>
          <a:ext cx="1781175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1914525</xdr:colOff>
      <xdr:row>4</xdr:row>
      <xdr:rowOff>161925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6478"/>
        <a:stretch>
          <a:fillRect/>
        </a:stretch>
      </xdr:blipFill>
      <xdr:spPr bwMode="auto">
        <a:xfrm>
          <a:off x="57150" y="190500"/>
          <a:ext cx="1857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104775</xdr:colOff>
      <xdr:row>3</xdr:row>
      <xdr:rowOff>180975</xdr:rowOff>
    </xdr:to>
    <xdr:pic>
      <xdr:nvPicPr>
        <xdr:cNvPr id="20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78"/>
        <a:stretch>
          <a:fillRect/>
        </a:stretch>
      </xdr:blipFill>
      <xdr:spPr bwMode="auto">
        <a:xfrm>
          <a:off x="66675" y="19050"/>
          <a:ext cx="1857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1847850</xdr:colOff>
      <xdr:row>0</xdr:row>
      <xdr:rowOff>123825</xdr:rowOff>
    </xdr:from>
    <xdr:to>
      <xdr:col>3</xdr:col>
      <xdr:colOff>0</xdr:colOff>
      <xdr:row>3</xdr:row>
      <xdr:rowOff>66675</xdr:rowOff>
    </xdr:to>
    <xdr:pic>
      <xdr:nvPicPr>
        <xdr:cNvPr id="2050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67125" y="123825"/>
          <a:ext cx="1914525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77"/>
  <sheetViews>
    <sheetView tabSelected="1" topLeftCell="A40" zoomScaleNormal="100" workbookViewId="0">
      <selection activeCell="C40" sqref="C40:C44"/>
    </sheetView>
  </sheetViews>
  <sheetFormatPr defaultRowHeight="15"/>
  <cols>
    <col min="1" max="1" width="39" customWidth="1"/>
    <col min="2" max="2" width="27.28515625" customWidth="1"/>
    <col min="3" max="3" width="20.7109375" customWidth="1"/>
    <col min="4" max="4" width="31.85546875" customWidth="1"/>
  </cols>
  <sheetData>
    <row r="2" spans="1:4">
      <c r="A2" s="18"/>
      <c r="B2" s="18"/>
      <c r="C2" s="18"/>
      <c r="D2" s="18"/>
    </row>
    <row r="3" spans="1:4">
      <c r="A3" s="18"/>
      <c r="B3" s="18"/>
      <c r="C3" s="18"/>
      <c r="D3" s="18"/>
    </row>
    <row r="4" spans="1:4">
      <c r="A4" s="18"/>
      <c r="B4" s="18"/>
      <c r="C4" s="18"/>
      <c r="D4" s="18"/>
    </row>
    <row r="5" spans="1:4">
      <c r="A5" s="18"/>
      <c r="B5" s="18"/>
      <c r="C5" s="18"/>
      <c r="D5" s="18"/>
    </row>
    <row r="6" spans="1:4" ht="36" customHeight="1">
      <c r="A6" s="75" t="s">
        <v>100</v>
      </c>
      <c r="B6" s="75"/>
      <c r="C6" s="75"/>
      <c r="D6" s="75"/>
    </row>
    <row r="7" spans="1:4" ht="30" customHeight="1" thickBot="1">
      <c r="A7" s="86" t="s">
        <v>16</v>
      </c>
      <c r="B7" s="87"/>
      <c r="C7" s="87"/>
      <c r="D7" s="88"/>
    </row>
    <row r="8" spans="1:4" ht="26.25" thickBot="1">
      <c r="A8" s="2" t="s">
        <v>109</v>
      </c>
      <c r="B8" s="1" t="s">
        <v>0</v>
      </c>
      <c r="C8" s="2" t="s">
        <v>1</v>
      </c>
      <c r="D8" s="2" t="s">
        <v>2</v>
      </c>
    </row>
    <row r="9" spans="1:4" ht="45" customHeight="1">
      <c r="A9" s="69" t="s">
        <v>73</v>
      </c>
      <c r="B9" s="3" t="s">
        <v>17</v>
      </c>
      <c r="C9" s="72" t="s">
        <v>29</v>
      </c>
      <c r="D9" s="17" t="s">
        <v>71</v>
      </c>
    </row>
    <row r="10" spans="1:4" ht="30">
      <c r="A10" s="70"/>
      <c r="B10" s="4" t="s">
        <v>18</v>
      </c>
      <c r="C10" s="73"/>
      <c r="D10" s="17" t="s">
        <v>71</v>
      </c>
    </row>
    <row r="11" spans="1:4" ht="285">
      <c r="A11" s="70"/>
      <c r="B11" s="7" t="s">
        <v>19</v>
      </c>
      <c r="C11" s="73"/>
      <c r="D11" s="14" t="s">
        <v>124</v>
      </c>
    </row>
    <row r="12" spans="1:4" ht="60">
      <c r="A12" s="70"/>
      <c r="B12" s="4" t="s">
        <v>20</v>
      </c>
      <c r="C12" s="73"/>
      <c r="D12" s="14" t="s">
        <v>124</v>
      </c>
    </row>
    <row r="13" spans="1:4" ht="45" customHeight="1">
      <c r="A13" s="70"/>
      <c r="B13" s="4" t="s">
        <v>21</v>
      </c>
      <c r="C13" s="73"/>
      <c r="D13" s="14" t="s">
        <v>124</v>
      </c>
    </row>
    <row r="14" spans="1:4">
      <c r="A14" s="70"/>
      <c r="B14" s="4" t="s">
        <v>22</v>
      </c>
      <c r="C14" s="73"/>
      <c r="D14" s="14" t="s">
        <v>124</v>
      </c>
    </row>
    <row r="15" spans="1:4">
      <c r="A15" s="70"/>
      <c r="B15" s="4" t="s">
        <v>23</v>
      </c>
      <c r="C15" s="73"/>
      <c r="D15" s="14" t="s">
        <v>124</v>
      </c>
    </row>
    <row r="16" spans="1:4" ht="30" customHeight="1">
      <c r="A16" s="70"/>
      <c r="B16" s="4" t="s">
        <v>24</v>
      </c>
      <c r="C16" s="73"/>
      <c r="D16" s="14" t="s">
        <v>124</v>
      </c>
    </row>
    <row r="17" spans="1:4" ht="45">
      <c r="A17" s="70"/>
      <c r="B17" s="4" t="s">
        <v>25</v>
      </c>
      <c r="C17" s="73"/>
      <c r="D17" s="14" t="s">
        <v>124</v>
      </c>
    </row>
    <row r="18" spans="1:4" ht="30">
      <c r="A18" s="70"/>
      <c r="B18" s="4" t="s">
        <v>26</v>
      </c>
      <c r="C18" s="73"/>
      <c r="D18" s="14" t="s">
        <v>124</v>
      </c>
    </row>
    <row r="19" spans="1:4" ht="30">
      <c r="A19" s="70"/>
      <c r="B19" s="6" t="s">
        <v>27</v>
      </c>
      <c r="C19" s="73"/>
      <c r="D19" s="14" t="s">
        <v>124</v>
      </c>
    </row>
    <row r="20" spans="1:4" ht="45.75" thickBot="1">
      <c r="A20" s="71"/>
      <c r="B20" s="5" t="s">
        <v>28</v>
      </c>
      <c r="C20" s="74"/>
      <c r="D20" s="14" t="s">
        <v>124</v>
      </c>
    </row>
    <row r="21" spans="1:4" ht="64.5" customHeight="1">
      <c r="A21" s="69" t="s">
        <v>108</v>
      </c>
      <c r="B21" s="3" t="s">
        <v>30</v>
      </c>
      <c r="C21" s="72" t="s">
        <v>35</v>
      </c>
      <c r="D21" s="16" t="s">
        <v>74</v>
      </c>
    </row>
    <row r="22" spans="1:4" ht="45">
      <c r="A22" s="70"/>
      <c r="B22" s="4" t="s">
        <v>31</v>
      </c>
      <c r="C22" s="73"/>
      <c r="D22" s="16" t="s">
        <v>74</v>
      </c>
    </row>
    <row r="23" spans="1:4" ht="60">
      <c r="A23" s="70"/>
      <c r="B23" s="4" t="s">
        <v>32</v>
      </c>
      <c r="C23" s="73"/>
      <c r="D23" s="16" t="s">
        <v>74</v>
      </c>
    </row>
    <row r="24" spans="1:4" ht="45">
      <c r="A24" s="70"/>
      <c r="B24" s="4" t="s">
        <v>33</v>
      </c>
      <c r="C24" s="73"/>
      <c r="D24" s="16" t="s">
        <v>74</v>
      </c>
    </row>
    <row r="25" spans="1:4" ht="60.75" thickBot="1">
      <c r="A25" s="71"/>
      <c r="B25" s="5" t="s">
        <v>34</v>
      </c>
      <c r="C25" s="74"/>
      <c r="D25" s="16" t="s">
        <v>74</v>
      </c>
    </row>
    <row r="26" spans="1:4" ht="35.25" customHeight="1" thickBot="1">
      <c r="A26" s="77" t="s">
        <v>67</v>
      </c>
      <c r="B26" s="78"/>
      <c r="C26" s="78"/>
      <c r="D26" s="79"/>
    </row>
    <row r="27" spans="1:4" ht="31.5" customHeight="1" thickBot="1">
      <c r="A27" s="2" t="s">
        <v>4</v>
      </c>
      <c r="B27" s="1" t="s">
        <v>0</v>
      </c>
      <c r="C27" s="2" t="s">
        <v>1</v>
      </c>
      <c r="D27" s="2" t="s">
        <v>2</v>
      </c>
    </row>
    <row r="28" spans="1:4" ht="15" customHeight="1">
      <c r="A28" s="89" t="s">
        <v>110</v>
      </c>
      <c r="B28" s="3" t="s">
        <v>36</v>
      </c>
      <c r="C28" s="72" t="s">
        <v>39</v>
      </c>
      <c r="D28" s="14" t="s">
        <v>124</v>
      </c>
    </row>
    <row r="29" spans="1:4" ht="30">
      <c r="A29" s="90"/>
      <c r="B29" s="4" t="s">
        <v>37</v>
      </c>
      <c r="C29" s="73"/>
      <c r="D29" s="14" t="s">
        <v>124</v>
      </c>
    </row>
    <row r="30" spans="1:4" ht="45.75" thickBot="1">
      <c r="A30" s="91"/>
      <c r="B30" s="5" t="s">
        <v>38</v>
      </c>
      <c r="C30" s="74"/>
      <c r="D30" s="14" t="s">
        <v>124</v>
      </c>
    </row>
    <row r="31" spans="1:4" ht="34.5" customHeight="1">
      <c r="A31" s="90" t="s">
        <v>111</v>
      </c>
      <c r="B31" s="6" t="s">
        <v>40</v>
      </c>
      <c r="C31" s="73" t="s">
        <v>68</v>
      </c>
      <c r="D31" s="14" t="s">
        <v>124</v>
      </c>
    </row>
    <row r="32" spans="1:4" ht="60">
      <c r="A32" s="90"/>
      <c r="B32" s="4" t="s">
        <v>41</v>
      </c>
      <c r="C32" s="73"/>
      <c r="D32" s="14" t="s">
        <v>124</v>
      </c>
    </row>
    <row r="33" spans="1:4" ht="31.5" customHeight="1" thickBot="1">
      <c r="A33" s="90"/>
      <c r="B33" s="8" t="s">
        <v>42</v>
      </c>
      <c r="C33" s="73"/>
      <c r="D33" s="14" t="s">
        <v>124</v>
      </c>
    </row>
    <row r="34" spans="1:4" ht="61.5" customHeight="1">
      <c r="A34" s="89" t="s">
        <v>112</v>
      </c>
      <c r="B34" s="3" t="s">
        <v>43</v>
      </c>
      <c r="C34" s="92" t="s">
        <v>125</v>
      </c>
      <c r="D34" s="16" t="s">
        <v>74</v>
      </c>
    </row>
    <row r="35" spans="1:4" ht="75" customHeight="1">
      <c r="A35" s="90"/>
      <c r="B35" s="4" t="s">
        <v>44</v>
      </c>
      <c r="C35" s="93"/>
      <c r="D35" s="16" t="s">
        <v>74</v>
      </c>
    </row>
    <row r="36" spans="1:4" ht="45.75" customHeight="1">
      <c r="A36" s="90"/>
      <c r="B36" s="4" t="s">
        <v>45</v>
      </c>
      <c r="C36" s="93"/>
      <c r="D36" s="16" t="s">
        <v>74</v>
      </c>
    </row>
    <row r="37" spans="1:4" ht="62.25" customHeight="1">
      <c r="A37" s="90"/>
      <c r="B37" s="4" t="s">
        <v>46</v>
      </c>
      <c r="C37" s="93"/>
      <c r="D37" s="16" t="s">
        <v>74</v>
      </c>
    </row>
    <row r="38" spans="1:4" ht="50.25" customHeight="1">
      <c r="A38" s="90"/>
      <c r="B38" s="4" t="s">
        <v>47</v>
      </c>
      <c r="C38" s="93"/>
      <c r="D38" s="16" t="s">
        <v>74</v>
      </c>
    </row>
    <row r="39" spans="1:4" ht="68.25" customHeight="1" thickBot="1">
      <c r="A39" s="91"/>
      <c r="B39" s="5" t="s">
        <v>48</v>
      </c>
      <c r="C39" s="94"/>
      <c r="D39" s="16" t="s">
        <v>74</v>
      </c>
    </row>
    <row r="40" spans="1:4" ht="34.5" customHeight="1">
      <c r="A40" s="89" t="s">
        <v>113</v>
      </c>
      <c r="B40" s="6" t="s">
        <v>49</v>
      </c>
      <c r="C40" s="73" t="s">
        <v>54</v>
      </c>
      <c r="D40" s="16" t="s">
        <v>74</v>
      </c>
    </row>
    <row r="41" spans="1:4" ht="20.25" customHeight="1">
      <c r="A41" s="90"/>
      <c r="B41" s="4" t="s">
        <v>50</v>
      </c>
      <c r="C41" s="73"/>
      <c r="D41" s="16" t="s">
        <v>74</v>
      </c>
    </row>
    <row r="42" spans="1:4">
      <c r="A42" s="90"/>
      <c r="B42" s="4" t="s">
        <v>51</v>
      </c>
      <c r="C42" s="73"/>
      <c r="D42" s="16" t="s">
        <v>74</v>
      </c>
    </row>
    <row r="43" spans="1:4" ht="45">
      <c r="A43" s="90"/>
      <c r="B43" s="4" t="s">
        <v>52</v>
      </c>
      <c r="C43" s="73"/>
      <c r="D43" s="16" t="s">
        <v>74</v>
      </c>
    </row>
    <row r="44" spans="1:4" ht="60.75" thickBot="1">
      <c r="A44" s="91"/>
      <c r="B44" s="8" t="s">
        <v>53</v>
      </c>
      <c r="C44" s="73"/>
      <c r="D44" s="15" t="s">
        <v>69</v>
      </c>
    </row>
    <row r="45" spans="1:4" ht="27.75" customHeight="1" thickBot="1">
      <c r="A45" s="77" t="s">
        <v>55</v>
      </c>
      <c r="B45" s="78"/>
      <c r="C45" s="78"/>
      <c r="D45" s="79"/>
    </row>
    <row r="46" spans="1:4" ht="30.75" customHeight="1" thickBot="1">
      <c r="A46" s="2" t="s">
        <v>4</v>
      </c>
      <c r="B46" s="1" t="s">
        <v>0</v>
      </c>
      <c r="C46" s="2" t="s">
        <v>1</v>
      </c>
      <c r="D46" s="2" t="s">
        <v>2</v>
      </c>
    </row>
    <row r="47" spans="1:4" ht="90">
      <c r="A47" s="69" t="s">
        <v>114</v>
      </c>
      <c r="B47" s="3" t="s">
        <v>56</v>
      </c>
      <c r="C47" s="72"/>
      <c r="D47" s="15" t="s">
        <v>69</v>
      </c>
    </row>
    <row r="48" spans="1:4" ht="45">
      <c r="A48" s="70"/>
      <c r="B48" s="4" t="s">
        <v>57</v>
      </c>
      <c r="C48" s="73"/>
      <c r="D48" s="14" t="s">
        <v>124</v>
      </c>
    </row>
    <row r="49" spans="1:4" ht="60">
      <c r="A49" s="70"/>
      <c r="B49" s="4" t="s">
        <v>58</v>
      </c>
      <c r="C49" s="73"/>
      <c r="D49" s="14" t="s">
        <v>124</v>
      </c>
    </row>
    <row r="50" spans="1:4" ht="45">
      <c r="A50" s="70"/>
      <c r="B50" s="4" t="s">
        <v>59</v>
      </c>
      <c r="C50" s="73"/>
      <c r="D50" s="14" t="s">
        <v>124</v>
      </c>
    </row>
    <row r="51" spans="1:4" ht="45">
      <c r="A51" s="70"/>
      <c r="B51" s="4" t="s">
        <v>60</v>
      </c>
      <c r="C51" s="73"/>
      <c r="D51" s="14" t="s">
        <v>124</v>
      </c>
    </row>
    <row r="52" spans="1:4" ht="75.75" thickBot="1">
      <c r="A52" s="71"/>
      <c r="B52" s="5" t="s">
        <v>61</v>
      </c>
      <c r="C52" s="74"/>
      <c r="D52" s="14" t="s">
        <v>124</v>
      </c>
    </row>
    <row r="53" spans="1:4" ht="92.25" customHeight="1">
      <c r="A53" s="69" t="s">
        <v>115</v>
      </c>
      <c r="B53" s="3" t="s">
        <v>62</v>
      </c>
      <c r="C53" s="72"/>
      <c r="D53" s="14" t="s">
        <v>124</v>
      </c>
    </row>
    <row r="54" spans="1:4" ht="111.75" customHeight="1">
      <c r="A54" s="70"/>
      <c r="B54" s="8" t="s">
        <v>63</v>
      </c>
      <c r="C54" s="73"/>
      <c r="D54" s="14" t="s">
        <v>124</v>
      </c>
    </row>
    <row r="55" spans="1:4" ht="122.25" customHeight="1">
      <c r="A55" s="95" t="s">
        <v>116</v>
      </c>
      <c r="B55" s="65" t="s">
        <v>64</v>
      </c>
      <c r="C55" s="65" t="s">
        <v>65</v>
      </c>
      <c r="D55" s="15" t="s">
        <v>69</v>
      </c>
    </row>
    <row r="56" spans="1:4" ht="48" customHeight="1">
      <c r="A56" s="95"/>
      <c r="B56" s="65" t="s">
        <v>119</v>
      </c>
      <c r="C56" s="65"/>
      <c r="D56" s="17" t="s">
        <v>71</v>
      </c>
    </row>
    <row r="57" spans="1:4" ht="27.75" customHeight="1" thickBot="1">
      <c r="A57" s="86" t="s">
        <v>66</v>
      </c>
      <c r="B57" s="87"/>
      <c r="C57" s="87"/>
      <c r="D57" s="88"/>
    </row>
    <row r="58" spans="1:4" ht="26.25" thickBot="1">
      <c r="A58" s="2" t="s">
        <v>4</v>
      </c>
      <c r="B58" s="1" t="s">
        <v>0</v>
      </c>
      <c r="C58" s="2" t="s">
        <v>1</v>
      </c>
      <c r="D58" s="2" t="s">
        <v>2</v>
      </c>
    </row>
    <row r="59" spans="1:4" ht="45">
      <c r="A59" s="69" t="s">
        <v>117</v>
      </c>
      <c r="B59" s="3" t="s">
        <v>3</v>
      </c>
      <c r="C59" s="72" t="s">
        <v>13</v>
      </c>
      <c r="D59" s="16" t="s">
        <v>74</v>
      </c>
    </row>
    <row r="60" spans="1:4" ht="45.75" thickBot="1">
      <c r="A60" s="71"/>
      <c r="B60" s="10" t="s">
        <v>5</v>
      </c>
      <c r="C60" s="74"/>
      <c r="D60" s="14" t="s">
        <v>124</v>
      </c>
    </row>
    <row r="61" spans="1:4" ht="60">
      <c r="A61" s="80" t="s">
        <v>118</v>
      </c>
      <c r="B61" s="66" t="s">
        <v>6</v>
      </c>
      <c r="C61" s="82" t="s">
        <v>8</v>
      </c>
      <c r="D61" s="14" t="s">
        <v>124</v>
      </c>
    </row>
    <row r="62" spans="1:4" ht="30.75" thickBot="1">
      <c r="A62" s="81"/>
      <c r="B62" s="67" t="s">
        <v>7</v>
      </c>
      <c r="C62" s="83"/>
      <c r="D62" s="14" t="s">
        <v>124</v>
      </c>
    </row>
    <row r="63" spans="1:4">
      <c r="A63" s="80" t="s">
        <v>120</v>
      </c>
      <c r="B63" s="66" t="s">
        <v>9</v>
      </c>
      <c r="C63" s="82" t="s">
        <v>12</v>
      </c>
      <c r="D63" s="76" t="s">
        <v>123</v>
      </c>
    </row>
    <row r="64" spans="1:4">
      <c r="A64" s="84"/>
      <c r="B64" s="68" t="s">
        <v>10</v>
      </c>
      <c r="C64" s="85"/>
      <c r="D64" s="76"/>
    </row>
    <row r="65" spans="1:4" ht="30.75" thickBot="1">
      <c r="A65" s="81"/>
      <c r="B65" s="67" t="s">
        <v>11</v>
      </c>
      <c r="C65" s="83"/>
      <c r="D65" s="76"/>
    </row>
    <row r="66" spans="1:4">
      <c r="A66" s="80" t="s">
        <v>121</v>
      </c>
      <c r="B66" s="66" t="s">
        <v>9</v>
      </c>
      <c r="C66" s="82" t="s">
        <v>12</v>
      </c>
      <c r="D66" s="14" t="s">
        <v>124</v>
      </c>
    </row>
    <row r="67" spans="1:4">
      <c r="A67" s="84"/>
      <c r="B67" s="68" t="s">
        <v>10</v>
      </c>
      <c r="C67" s="85"/>
      <c r="D67" s="14" t="s">
        <v>124</v>
      </c>
    </row>
    <row r="68" spans="1:4" ht="30.75" thickBot="1">
      <c r="A68" s="81"/>
      <c r="B68" s="67" t="s">
        <v>11</v>
      </c>
      <c r="C68" s="83"/>
      <c r="D68" s="14" t="s">
        <v>124</v>
      </c>
    </row>
    <row r="69" spans="1:4" ht="75.75" thickBot="1">
      <c r="A69" s="11" t="s">
        <v>122</v>
      </c>
      <c r="B69" s="9" t="s">
        <v>14</v>
      </c>
      <c r="C69" s="9" t="s">
        <v>15</v>
      </c>
      <c r="D69" s="14" t="s">
        <v>124</v>
      </c>
    </row>
    <row r="72" spans="1:4">
      <c r="A72" s="13" t="s">
        <v>72</v>
      </c>
    </row>
    <row r="74" spans="1:4">
      <c r="A74" s="14" t="s">
        <v>124</v>
      </c>
    </row>
    <row r="75" spans="1:4">
      <c r="A75" s="15" t="s">
        <v>69</v>
      </c>
    </row>
    <row r="76" spans="1:4">
      <c r="A76" s="16" t="s">
        <v>70</v>
      </c>
    </row>
    <row r="77" spans="1:4">
      <c r="A77" s="17" t="s">
        <v>71</v>
      </c>
    </row>
  </sheetData>
  <mergeCells count="31">
    <mergeCell ref="A55:A56"/>
    <mergeCell ref="A31:A33"/>
    <mergeCell ref="C31:C33"/>
    <mergeCell ref="A57:D57"/>
    <mergeCell ref="C40:C44"/>
    <mergeCell ref="A40:A44"/>
    <mergeCell ref="A47:A52"/>
    <mergeCell ref="C47:C52"/>
    <mergeCell ref="A53:A54"/>
    <mergeCell ref="C53:C54"/>
    <mergeCell ref="A45:D45"/>
    <mergeCell ref="A9:A20"/>
    <mergeCell ref="C9:C20"/>
    <mergeCell ref="A34:A39"/>
    <mergeCell ref="C34:C39"/>
    <mergeCell ref="C66:C68"/>
    <mergeCell ref="A66:A68"/>
    <mergeCell ref="A59:A60"/>
    <mergeCell ref="C59:C60"/>
    <mergeCell ref="A28:A30"/>
    <mergeCell ref="C28:C30"/>
    <mergeCell ref="A21:A25"/>
    <mergeCell ref="C21:C25"/>
    <mergeCell ref="A6:D6"/>
    <mergeCell ref="D63:D65"/>
    <mergeCell ref="A26:D26"/>
    <mergeCell ref="A61:A62"/>
    <mergeCell ref="C61:C62"/>
    <mergeCell ref="A63:A65"/>
    <mergeCell ref="C63:C65"/>
    <mergeCell ref="A7:D7"/>
  </mergeCells>
  <phoneticPr fontId="0" type="noConversion"/>
  <pageMargins left="0.7" right="0.7" top="0.75" bottom="0.75" header="0.3" footer="0.3"/>
  <pageSetup scale="71" orientation="portrait" r:id="rId1"/>
  <rowBreaks count="3" manualBreakCount="3">
    <brk id="25" max="16383" man="1"/>
    <brk id="44" max="16383" man="1"/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I29"/>
  <sheetViews>
    <sheetView workbookViewId="0">
      <selection activeCell="I15" sqref="I15"/>
    </sheetView>
  </sheetViews>
  <sheetFormatPr defaultRowHeight="15"/>
  <cols>
    <col min="1" max="1" width="27.28515625" customWidth="1"/>
    <col min="2" max="2" width="36" customWidth="1"/>
    <col min="3" max="3" width="20.42578125" customWidth="1"/>
  </cols>
  <sheetData>
    <row r="5" spans="1:9" ht="36.75" customHeight="1">
      <c r="A5" s="97" t="s">
        <v>107</v>
      </c>
      <c r="B5" s="98"/>
      <c r="C5" s="98"/>
      <c r="D5" s="45"/>
      <c r="E5" s="45"/>
      <c r="F5" s="45"/>
      <c r="G5" s="45"/>
      <c r="H5" s="45"/>
      <c r="I5" s="45"/>
    </row>
    <row r="6" spans="1:9" ht="15" customHeight="1">
      <c r="A6" s="100" t="s">
        <v>105</v>
      </c>
      <c r="B6" s="101"/>
      <c r="C6" s="56" t="s">
        <v>106</v>
      </c>
      <c r="D6" s="45"/>
      <c r="E6" s="45"/>
      <c r="F6" s="45"/>
      <c r="G6" s="45"/>
      <c r="H6" s="45"/>
      <c r="I6" s="45"/>
    </row>
    <row r="7" spans="1:9" ht="15.75" customHeight="1">
      <c r="A7" s="96" t="s">
        <v>16</v>
      </c>
      <c r="B7" s="96"/>
      <c r="C7" s="96"/>
      <c r="D7" s="46"/>
      <c r="E7" s="46"/>
      <c r="F7" s="46"/>
      <c r="G7" s="46"/>
      <c r="H7" s="46"/>
      <c r="I7" s="46"/>
    </row>
    <row r="8" spans="1:9">
      <c r="A8" s="49"/>
      <c r="B8" s="49"/>
      <c r="C8" s="49"/>
    </row>
    <row r="9" spans="1:9">
      <c r="A9" s="99" t="s">
        <v>104</v>
      </c>
      <c r="B9" s="99"/>
      <c r="C9" s="47"/>
    </row>
    <row r="10" spans="1:9" ht="15.75" customHeight="1">
      <c r="A10" s="96" t="s">
        <v>67</v>
      </c>
      <c r="B10" s="96"/>
      <c r="C10" s="96"/>
    </row>
    <row r="11" spans="1:9">
      <c r="A11" s="49" t="s">
        <v>103</v>
      </c>
      <c r="B11" s="49" t="s">
        <v>101</v>
      </c>
      <c r="C11" s="41">
        <v>7816.92</v>
      </c>
    </row>
    <row r="12" spans="1:9">
      <c r="A12" s="99" t="s">
        <v>104</v>
      </c>
      <c r="B12" s="99"/>
      <c r="C12" s="48">
        <f>SUM(C11)</f>
        <v>7816.92</v>
      </c>
    </row>
    <row r="13" spans="1:9">
      <c r="A13" s="96" t="s">
        <v>55</v>
      </c>
      <c r="B13" s="96"/>
      <c r="C13" s="96"/>
    </row>
    <row r="14" spans="1:9">
      <c r="A14" s="49" t="s">
        <v>84</v>
      </c>
      <c r="B14" s="51" t="s">
        <v>87</v>
      </c>
      <c r="C14" s="52">
        <v>42122.21</v>
      </c>
    </row>
    <row r="15" spans="1:9">
      <c r="A15" s="49" t="s">
        <v>84</v>
      </c>
      <c r="B15" s="53" t="s">
        <v>88</v>
      </c>
      <c r="C15" s="54">
        <v>46256</v>
      </c>
    </row>
    <row r="16" spans="1:9">
      <c r="A16" s="49" t="s">
        <v>84</v>
      </c>
      <c r="B16" s="51" t="s">
        <v>90</v>
      </c>
      <c r="C16" s="52">
        <v>5129.58</v>
      </c>
    </row>
    <row r="17" spans="1:3">
      <c r="A17" s="49" t="s">
        <v>84</v>
      </c>
      <c r="B17" s="51" t="s">
        <v>93</v>
      </c>
      <c r="C17" s="55">
        <v>6864</v>
      </c>
    </row>
    <row r="18" spans="1:3">
      <c r="A18" s="99" t="s">
        <v>104</v>
      </c>
      <c r="B18" s="99"/>
      <c r="C18" s="48">
        <f>SUM(C14:C17)</f>
        <v>100371.79</v>
      </c>
    </row>
    <row r="19" spans="1:3">
      <c r="A19" s="96" t="s">
        <v>66</v>
      </c>
      <c r="B19" s="96"/>
      <c r="C19" s="96"/>
    </row>
    <row r="20" spans="1:3">
      <c r="A20" s="49" t="s">
        <v>84</v>
      </c>
      <c r="B20" s="51" t="s">
        <v>89</v>
      </c>
      <c r="C20" s="52">
        <v>106250.27</v>
      </c>
    </row>
    <row r="21" spans="1:3">
      <c r="A21" s="49" t="s">
        <v>84</v>
      </c>
      <c r="B21" s="51" t="s">
        <v>91</v>
      </c>
      <c r="C21" s="52">
        <v>10666.8</v>
      </c>
    </row>
    <row r="22" spans="1:3">
      <c r="A22" s="49" t="s">
        <v>84</v>
      </c>
      <c r="B22" s="51" t="s">
        <v>92</v>
      </c>
      <c r="C22" s="55">
        <v>2898.76</v>
      </c>
    </row>
    <row r="23" spans="1:3">
      <c r="A23" s="50" t="s">
        <v>94</v>
      </c>
      <c r="B23" s="49" t="s">
        <v>95</v>
      </c>
      <c r="C23" s="41">
        <v>440.66</v>
      </c>
    </row>
    <row r="24" spans="1:3">
      <c r="A24" s="50" t="s">
        <v>94</v>
      </c>
      <c r="B24" s="49" t="s">
        <v>102</v>
      </c>
      <c r="C24" s="41">
        <v>601.59</v>
      </c>
    </row>
    <row r="25" spans="1:3">
      <c r="A25" s="50" t="s">
        <v>94</v>
      </c>
      <c r="B25" s="49" t="s">
        <v>97</v>
      </c>
      <c r="C25" s="41">
        <v>552.46</v>
      </c>
    </row>
    <row r="26" spans="1:3">
      <c r="A26" s="50" t="s">
        <v>94</v>
      </c>
      <c r="B26" s="49" t="s">
        <v>98</v>
      </c>
      <c r="C26" s="41">
        <v>1679.71</v>
      </c>
    </row>
    <row r="27" spans="1:3">
      <c r="A27" s="104" t="s">
        <v>104</v>
      </c>
      <c r="B27" s="104"/>
      <c r="C27" s="57">
        <f>SUM(C20:C26)</f>
        <v>123090.25000000001</v>
      </c>
    </row>
    <row r="28" spans="1:3">
      <c r="A28" s="59"/>
      <c r="B28" s="60"/>
      <c r="C28" s="61"/>
    </row>
    <row r="29" spans="1:3" ht="15.75">
      <c r="A29" s="102" t="s">
        <v>83</v>
      </c>
      <c r="B29" s="103"/>
      <c r="C29" s="58">
        <f>C9+C12+C18+C27</f>
        <v>231278.96000000002</v>
      </c>
    </row>
  </sheetData>
  <mergeCells count="11">
    <mergeCell ref="A27:B27"/>
    <mergeCell ref="A7:C7"/>
    <mergeCell ref="A5:C5"/>
    <mergeCell ref="A10:C10"/>
    <mergeCell ref="A9:B9"/>
    <mergeCell ref="A6:B6"/>
    <mergeCell ref="A29:B29"/>
    <mergeCell ref="A13:C13"/>
    <mergeCell ref="A19:C19"/>
    <mergeCell ref="A12:B12"/>
    <mergeCell ref="A18:B18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L38"/>
  <sheetViews>
    <sheetView workbookViewId="0">
      <selection activeCell="G23" sqref="G23:G24"/>
    </sheetView>
  </sheetViews>
  <sheetFormatPr defaultRowHeight="15"/>
  <cols>
    <col min="1" max="1" width="56.28515625" customWidth="1"/>
    <col min="2" max="2" width="13.140625" bestFit="1" customWidth="1"/>
    <col min="3" max="3" width="11" bestFit="1" customWidth="1"/>
    <col min="4" max="4" width="15.7109375" customWidth="1"/>
    <col min="5" max="5" width="12.7109375" bestFit="1" customWidth="1"/>
    <col min="10" max="10" width="12.7109375" bestFit="1" customWidth="1"/>
  </cols>
  <sheetData>
    <row r="6" spans="1:12">
      <c r="F6" s="19"/>
      <c r="G6" s="19"/>
      <c r="H6" s="19"/>
      <c r="I6" s="19"/>
      <c r="J6" s="19"/>
      <c r="K6" s="19"/>
      <c r="L6" s="19"/>
    </row>
    <row r="7" spans="1:12" s="12" customFormat="1" ht="18.75">
      <c r="A7" s="20" t="s">
        <v>75</v>
      </c>
      <c r="B7" s="20" t="s">
        <v>76</v>
      </c>
      <c r="C7" s="20" t="s">
        <v>77</v>
      </c>
      <c r="D7" s="20" t="s">
        <v>78</v>
      </c>
      <c r="E7" s="21"/>
      <c r="F7" s="106"/>
      <c r="G7" s="106"/>
      <c r="H7" s="106"/>
      <c r="I7" s="106"/>
      <c r="J7" s="22"/>
      <c r="K7" s="21"/>
      <c r="L7" s="21"/>
    </row>
    <row r="8" spans="1:12">
      <c r="A8" s="23" t="s">
        <v>79</v>
      </c>
      <c r="B8" s="24">
        <v>80000</v>
      </c>
      <c r="C8" s="24">
        <v>0</v>
      </c>
      <c r="D8" s="25">
        <f>B8-C8</f>
        <v>80000</v>
      </c>
      <c r="E8" s="26"/>
      <c r="F8" s="19"/>
      <c r="G8" s="19"/>
      <c r="H8" s="19"/>
      <c r="I8" s="19"/>
      <c r="J8" s="19"/>
      <c r="K8" s="19"/>
      <c r="L8" s="19"/>
    </row>
    <row r="9" spans="1:12">
      <c r="A9" s="23" t="s">
        <v>80</v>
      </c>
      <c r="B9" s="24">
        <v>530000</v>
      </c>
      <c r="C9" s="24">
        <f>3939.01+3877.91</f>
        <v>7816.92</v>
      </c>
      <c r="D9" s="25">
        <f>B9-C9</f>
        <v>522183.08</v>
      </c>
      <c r="E9" s="26"/>
      <c r="F9" s="19"/>
      <c r="G9" s="19"/>
      <c r="H9" s="19"/>
      <c r="I9" s="19"/>
      <c r="J9" s="19"/>
      <c r="K9" s="19"/>
      <c r="L9" s="19"/>
    </row>
    <row r="10" spans="1:12">
      <c r="A10" s="23" t="s">
        <v>81</v>
      </c>
      <c r="B10" s="24">
        <v>180000</v>
      </c>
      <c r="C10" s="24">
        <v>92444.79</v>
      </c>
      <c r="D10" s="25">
        <f>B10-C10</f>
        <v>87555.21</v>
      </c>
      <c r="E10" s="26"/>
      <c r="F10" s="107"/>
      <c r="G10" s="107"/>
      <c r="H10" s="107"/>
      <c r="I10" s="107"/>
      <c r="J10" s="107"/>
      <c r="K10" s="19"/>
      <c r="L10" s="19"/>
    </row>
    <row r="11" spans="1:12">
      <c r="A11" s="23" t="s">
        <v>82</v>
      </c>
      <c r="B11" s="24">
        <v>210000</v>
      </c>
      <c r="C11" s="24">
        <v>131017.25</v>
      </c>
      <c r="D11" s="25">
        <f>B11-C11</f>
        <v>78982.75</v>
      </c>
      <c r="E11" s="26"/>
      <c r="F11" s="105"/>
      <c r="G11" s="105"/>
      <c r="H11" s="105"/>
      <c r="I11" s="105"/>
      <c r="J11" s="27"/>
      <c r="K11" s="19"/>
      <c r="L11" s="19"/>
    </row>
    <row r="12" spans="1:12">
      <c r="A12" s="28" t="s">
        <v>83</v>
      </c>
      <c r="B12" s="29">
        <f>SUM(B8:B11)</f>
        <v>1000000</v>
      </c>
      <c r="C12" s="29">
        <f>SUM(C8:C11)</f>
        <v>231278.96</v>
      </c>
      <c r="D12" s="29">
        <f>SUM(D8:D11)</f>
        <v>768721.04</v>
      </c>
      <c r="E12" s="30"/>
      <c r="F12" s="105"/>
      <c r="G12" s="105"/>
      <c r="H12" s="105"/>
      <c r="I12" s="105"/>
      <c r="J12" s="27"/>
      <c r="K12" s="19"/>
      <c r="L12" s="19"/>
    </row>
    <row r="13" spans="1:12">
      <c r="B13" s="62">
        <v>1</v>
      </c>
      <c r="C13" s="63">
        <f>C12/B12</f>
        <v>0.23127896000000001</v>
      </c>
      <c r="D13" s="64">
        <f>D12/B12</f>
        <v>0.76872104000000008</v>
      </c>
      <c r="E13" s="19"/>
      <c r="F13" s="105"/>
      <c r="G13" s="105"/>
      <c r="H13" s="105"/>
      <c r="I13" s="105"/>
      <c r="J13" s="27"/>
      <c r="K13" s="19"/>
      <c r="L13" s="19"/>
    </row>
    <row r="14" spans="1:1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6" spans="1:12">
      <c r="A16" s="108" t="s">
        <v>84</v>
      </c>
      <c r="B16" s="109"/>
    </row>
    <row r="17" spans="1:3">
      <c r="A17" s="31" t="s">
        <v>85</v>
      </c>
      <c r="B17" s="31" t="s">
        <v>86</v>
      </c>
    </row>
    <row r="18" spans="1:3">
      <c r="A18" s="32" t="s">
        <v>87</v>
      </c>
      <c r="B18" s="33">
        <v>42122.21</v>
      </c>
      <c r="C18">
        <v>3</v>
      </c>
    </row>
    <row r="19" spans="1:3">
      <c r="A19" s="34" t="s">
        <v>88</v>
      </c>
      <c r="B19" s="35">
        <v>46256</v>
      </c>
      <c r="C19">
        <v>3</v>
      </c>
    </row>
    <row r="20" spans="1:3">
      <c r="A20" s="32" t="s">
        <v>89</v>
      </c>
      <c r="B20" s="33">
        <v>106250.27</v>
      </c>
      <c r="C20">
        <v>4</v>
      </c>
    </row>
    <row r="21" spans="1:3">
      <c r="A21" s="32" t="s">
        <v>90</v>
      </c>
      <c r="B21" s="33">
        <v>5129.58</v>
      </c>
      <c r="C21">
        <v>3</v>
      </c>
    </row>
    <row r="22" spans="1:3">
      <c r="A22" s="32" t="s">
        <v>91</v>
      </c>
      <c r="B22" s="33">
        <v>10666.8</v>
      </c>
      <c r="C22">
        <v>4</v>
      </c>
    </row>
    <row r="23" spans="1:3">
      <c r="A23" s="32" t="s">
        <v>92</v>
      </c>
      <c r="B23" s="36">
        <v>2898.76</v>
      </c>
      <c r="C23">
        <v>4</v>
      </c>
    </row>
    <row r="24" spans="1:3">
      <c r="A24" s="32" t="s">
        <v>93</v>
      </c>
      <c r="B24" s="36">
        <v>6864</v>
      </c>
      <c r="C24">
        <v>3</v>
      </c>
    </row>
    <row r="25" spans="1:3">
      <c r="A25" s="32"/>
      <c r="B25" s="37"/>
    </row>
    <row r="26" spans="1:3">
      <c r="A26" s="38" t="s">
        <v>83</v>
      </c>
      <c r="B26" s="39">
        <f>SUM(B18:B25)</f>
        <v>220187.61999999997</v>
      </c>
    </row>
    <row r="28" spans="1:3">
      <c r="A28" s="108" t="s">
        <v>94</v>
      </c>
      <c r="B28" s="109"/>
    </row>
    <row r="29" spans="1:3">
      <c r="A29" s="40" t="s">
        <v>95</v>
      </c>
      <c r="B29" s="41">
        <v>440.66</v>
      </c>
      <c r="C29">
        <v>4</v>
      </c>
    </row>
    <row r="30" spans="1:3">
      <c r="A30" s="40" t="s">
        <v>96</v>
      </c>
      <c r="B30" s="41">
        <v>601.59</v>
      </c>
      <c r="C30">
        <v>4</v>
      </c>
    </row>
    <row r="31" spans="1:3">
      <c r="A31" s="40" t="s">
        <v>97</v>
      </c>
      <c r="B31" s="41">
        <v>552.46</v>
      </c>
      <c r="C31">
        <v>4</v>
      </c>
    </row>
    <row r="32" spans="1:3">
      <c r="A32" s="40" t="s">
        <v>98</v>
      </c>
      <c r="B32" s="41">
        <v>1679.71</v>
      </c>
      <c r="C32">
        <v>4</v>
      </c>
    </row>
    <row r="33" spans="1:3">
      <c r="A33" s="40" t="s">
        <v>99</v>
      </c>
      <c r="B33" s="41">
        <v>7816.92</v>
      </c>
      <c r="C33">
        <v>2</v>
      </c>
    </row>
    <row r="34" spans="1:3">
      <c r="A34" s="40"/>
      <c r="B34" s="40"/>
    </row>
    <row r="35" spans="1:3">
      <c r="A35" s="38" t="s">
        <v>83</v>
      </c>
      <c r="B35" s="42">
        <f>SUM(B29:B34)</f>
        <v>11091.34</v>
      </c>
    </row>
    <row r="36" spans="1:3">
      <c r="B36" s="43"/>
    </row>
    <row r="38" spans="1:3">
      <c r="B38" s="44">
        <f>B35+B26</f>
        <v>231278.95999999996</v>
      </c>
    </row>
  </sheetData>
  <mergeCells count="10">
    <mergeCell ref="F13:G13"/>
    <mergeCell ref="H13:I13"/>
    <mergeCell ref="A16:B16"/>
    <mergeCell ref="A28:B28"/>
    <mergeCell ref="F12:G12"/>
    <mergeCell ref="H12:I12"/>
    <mergeCell ref="F7:I7"/>
    <mergeCell ref="F10:J10"/>
    <mergeCell ref="F11:G11"/>
    <mergeCell ref="H11:I1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Plano de execução</vt:lpstr>
      <vt:lpstr>Prestação de Contas</vt:lpstr>
      <vt:lpstr>Sheet3</vt:lpstr>
    </vt:vector>
  </TitlesOfParts>
  <Company>Inter-American Development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mvercillo</dc:creator>
  <cp:lastModifiedBy>Danielado</cp:lastModifiedBy>
  <cp:lastPrinted>2011-07-01T21:42:07Z</cp:lastPrinted>
  <dcterms:created xsi:type="dcterms:W3CDTF">2011-07-01T15:38:42Z</dcterms:created>
  <dcterms:modified xsi:type="dcterms:W3CDTF">2011-07-04T02:31:10Z</dcterms:modified>
</cp:coreProperties>
</file>